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60" yWindow="1500" windowWidth="12180" windowHeight="8790" tabRatio="752"/>
  </bookViews>
  <sheets>
    <sheet name="別紙　申請（二次検査） " sheetId="13" r:id="rId1"/>
  </sheets>
  <definedNames>
    <definedName name="_xlnm.Print_Area" localSheetId="0">'別紙　申請（二次検査） '!$A$1:$L$23</definedName>
  </definedNames>
  <calcPr calcId="145621"/>
</workbook>
</file>

<file path=xl/calcChain.xml><?xml version="1.0" encoding="utf-8"?>
<calcChain xmlns="http://schemas.openxmlformats.org/spreadsheetml/2006/main">
  <c r="G15" i="13" l="1"/>
  <c r="L14" i="13" l="1"/>
  <c r="L13" i="13"/>
  <c r="J14" i="13"/>
  <c r="J13" i="13"/>
  <c r="J20" i="13" l="1"/>
  <c r="G20" i="13"/>
  <c r="L20" i="13" s="1"/>
  <c r="G19" i="13"/>
  <c r="L19" i="13" s="1"/>
  <c r="J18" i="13"/>
  <c r="L18" i="13" s="1"/>
  <c r="G18" i="13"/>
  <c r="J17" i="13"/>
  <c r="G17" i="13"/>
  <c r="L17" i="13" s="1"/>
  <c r="J16" i="13"/>
  <c r="G16" i="13"/>
  <c r="L16" i="13" s="1"/>
  <c r="J15" i="13"/>
  <c r="G14" i="13"/>
  <c r="G13" i="13"/>
  <c r="J12" i="13"/>
  <c r="G12" i="13"/>
  <c r="J11" i="13"/>
  <c r="G11" i="13"/>
  <c r="L11" i="13" s="1"/>
  <c r="J10" i="13"/>
  <c r="G10" i="13"/>
  <c r="J9" i="13"/>
  <c r="G9" i="13"/>
  <c r="L9" i="13" s="1"/>
  <c r="J8" i="13"/>
  <c r="G8" i="13"/>
  <c r="J7" i="13"/>
  <c r="G7" i="13"/>
  <c r="L7" i="13" s="1"/>
  <c r="J6" i="13"/>
  <c r="G6" i="13"/>
  <c r="L6" i="13" s="1"/>
  <c r="J5" i="13"/>
  <c r="G5" i="13"/>
  <c r="L5" i="13" s="1"/>
  <c r="J4" i="13"/>
  <c r="G4" i="13"/>
  <c r="G21" i="13" l="1"/>
  <c r="L8" i="13"/>
  <c r="L12" i="13"/>
  <c r="L4" i="13"/>
  <c r="L10" i="13"/>
  <c r="L15" i="13"/>
  <c r="L21" i="13" l="1"/>
  <c r="L23" i="13" s="1"/>
</calcChain>
</file>

<file path=xl/sharedStrings.xml><?xml version="1.0" encoding="utf-8"?>
<sst xmlns="http://schemas.openxmlformats.org/spreadsheetml/2006/main" count="96" uniqueCount="52">
  <si>
    <t>(b)</t>
  </si>
  <si>
    <t>基準単価</t>
  </si>
  <si>
    <t>(c)</t>
  </si>
  <si>
    <t>(d)</t>
  </si>
  <si>
    <t>補助率</t>
  </si>
  <si>
    <t>(e)</t>
  </si>
  <si>
    <t>補助対象経費
の区分</t>
    <phoneticPr fontId="3"/>
  </si>
  <si>
    <t>（別紙）地下埋設タンク・配管二次検査補助事業</t>
    <rPh sb="1" eb="3">
      <t>ベッシ</t>
    </rPh>
    <rPh sb="4" eb="6">
      <t>チカ</t>
    </rPh>
    <rPh sb="6" eb="8">
      <t>マイセツ</t>
    </rPh>
    <rPh sb="12" eb="14">
      <t>ハイカン</t>
    </rPh>
    <rPh sb="14" eb="15">
      <t>ニ</t>
    </rPh>
    <rPh sb="15" eb="16">
      <t>ジ</t>
    </rPh>
    <rPh sb="16" eb="18">
      <t>ケンサ</t>
    </rPh>
    <rPh sb="18" eb="20">
      <t>ホジョ</t>
    </rPh>
    <rPh sb="20" eb="22">
      <t>ジギョウ</t>
    </rPh>
    <phoneticPr fontId="3"/>
  </si>
  <si>
    <t>項　目</t>
    <rPh sb="0" eb="1">
      <t>コウ</t>
    </rPh>
    <rPh sb="2" eb="3">
      <t>メ</t>
    </rPh>
    <phoneticPr fontId="3"/>
  </si>
  <si>
    <t>見積額</t>
    <phoneticPr fontId="3"/>
  </si>
  <si>
    <t>(ａ)</t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</si>
  <si>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</si>
  <si>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</si>
  <si>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</si>
  <si>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補助対象経費</t>
    <phoneticPr fontId="3"/>
  </si>
  <si>
    <t>見積数量×基準単価</t>
    <rPh sb="0" eb="2">
      <t>ミツ</t>
    </rPh>
    <rPh sb="2" eb="4">
      <t>スウリョウ</t>
    </rPh>
    <phoneticPr fontId="3"/>
  </si>
  <si>
    <t>配管分離作業</t>
    <rPh sb="0" eb="2">
      <t>ハイカン</t>
    </rPh>
    <rPh sb="2" eb="4">
      <t>ブンリ</t>
    </rPh>
    <rPh sb="4" eb="6">
      <t>サギョウ</t>
    </rPh>
    <phoneticPr fontId="3"/>
  </si>
  <si>
    <t>継ぎ手分離作業</t>
    <rPh sb="0" eb="1">
      <t>ツ</t>
    </rPh>
    <rPh sb="2" eb="3">
      <t>テ</t>
    </rPh>
    <rPh sb="3" eb="5">
      <t>ブンリ</t>
    </rPh>
    <rPh sb="5" eb="7">
      <t>サギョウ</t>
    </rPh>
    <phoneticPr fontId="3"/>
  </si>
  <si>
    <t>フランジ分離作業</t>
    <rPh sb="4" eb="6">
      <t>ブンリ</t>
    </rPh>
    <rPh sb="6" eb="8">
      <t>サギョウ</t>
    </rPh>
    <phoneticPr fontId="3"/>
  </si>
  <si>
    <t>／箇所</t>
    <rPh sb="1" eb="3">
      <t>カショ</t>
    </rPh>
    <phoneticPr fontId="3"/>
  </si>
  <si>
    <t>１／３</t>
    <phoneticPr fontId="3"/>
  </si>
  <si>
    <t>配管検査</t>
    <rPh sb="0" eb="2">
      <t>ハイカン</t>
    </rPh>
    <rPh sb="2" eb="4">
      <t>ケンサ</t>
    </rPh>
    <phoneticPr fontId="3"/>
  </si>
  <si>
    <t>通気管検査</t>
    <rPh sb="0" eb="2">
      <t>ツウキ</t>
    </rPh>
    <rPh sb="2" eb="3">
      <t>カン</t>
    </rPh>
    <rPh sb="3" eb="5">
      <t>ケンサ</t>
    </rPh>
    <phoneticPr fontId="3"/>
  </si>
  <si>
    <t>ガス加圧（微加圧）検査</t>
    <rPh sb="2" eb="4">
      <t>カアツ</t>
    </rPh>
    <rPh sb="5" eb="6">
      <t>ビ</t>
    </rPh>
    <rPh sb="6" eb="8">
      <t>カアツ</t>
    </rPh>
    <rPh sb="9" eb="11">
      <t>ケンサ</t>
    </rPh>
    <phoneticPr fontId="3"/>
  </si>
  <si>
    <t>／系統</t>
    <rPh sb="1" eb="3">
      <t>ケイトウ</t>
    </rPh>
    <phoneticPr fontId="3"/>
  </si>
  <si>
    <t>遠方注油管検査</t>
    <rPh sb="0" eb="2">
      <t>エンポウ</t>
    </rPh>
    <rPh sb="2" eb="4">
      <t>チュウユ</t>
    </rPh>
    <rPh sb="4" eb="5">
      <t>カン</t>
    </rPh>
    <rPh sb="5" eb="7">
      <t>ケンサ</t>
    </rPh>
    <phoneticPr fontId="3"/>
  </si>
  <si>
    <t>吸引管検査</t>
    <rPh sb="0" eb="3">
      <t>キュウインカン</t>
    </rPh>
    <rPh sb="3" eb="5">
      <t>ケンサ</t>
    </rPh>
    <phoneticPr fontId="3"/>
  </si>
  <si>
    <t>タンク検査</t>
    <rPh sb="3" eb="5">
      <t>ケンサ</t>
    </rPh>
    <phoneticPr fontId="3"/>
  </si>
  <si>
    <t>一重殻タンク　ガス加圧検査（４ＫＬ以上）</t>
    <rPh sb="17" eb="19">
      <t>イジョウ</t>
    </rPh>
    <phoneticPr fontId="3"/>
  </si>
  <si>
    <t>油抜取･再注油費・石油製品保管費等含む</t>
    <rPh sb="17" eb="18">
      <t>フク</t>
    </rPh>
    <phoneticPr fontId="3"/>
  </si>
  <si>
    <t>／室</t>
    <rPh sb="1" eb="2">
      <t>シツ</t>
    </rPh>
    <phoneticPr fontId="3"/>
  </si>
  <si>
    <t>一重殻タンク　ガス加圧検査（４ＫＬ未満）</t>
    <rPh sb="17" eb="19">
      <t>ミマン</t>
    </rPh>
    <phoneticPr fontId="3"/>
  </si>
  <si>
    <t>点検マンホールが無い場合に実施する工事</t>
    <rPh sb="0" eb="2">
      <t>テンケン</t>
    </rPh>
    <rPh sb="8" eb="9">
      <t>ナ</t>
    </rPh>
    <rPh sb="10" eb="12">
      <t>バアイ</t>
    </rPh>
    <rPh sb="13" eb="15">
      <t>ジッシ</t>
    </rPh>
    <rPh sb="17" eb="19">
      <t>コウジ</t>
    </rPh>
    <phoneticPr fontId="3"/>
  </si>
  <si>
    <t>土間ハツリ工事</t>
    <phoneticPr fontId="3"/>
  </si>
  <si>
    <t>土間復旧工事</t>
    <phoneticPr fontId="3"/>
  </si>
  <si>
    <t>タンクと配管の切り離し工事</t>
    <rPh sb="11" eb="13">
      <t>コウジ</t>
    </rPh>
    <phoneticPr fontId="3"/>
  </si>
  <si>
    <t>消防申請納付金</t>
    <rPh sb="0" eb="2">
      <t>ショウボウ</t>
    </rPh>
    <rPh sb="2" eb="4">
      <t>シンセイ</t>
    </rPh>
    <rPh sb="4" eb="7">
      <t>ノウフキン</t>
    </rPh>
    <phoneticPr fontId="3"/>
  </si>
  <si>
    <t>／１申請</t>
    <rPh sb="2" eb="4">
      <t>シンセイ</t>
    </rPh>
    <phoneticPr fontId="3"/>
  </si>
  <si>
    <t>-</t>
    <phoneticPr fontId="3"/>
  </si>
  <si>
    <t>報告書作成費</t>
    <phoneticPr fontId="3"/>
  </si>
  <si>
    <t>ガス加圧検査</t>
    <rPh sb="2" eb="4">
      <t>カアツ</t>
    </rPh>
    <rPh sb="4" eb="6">
      <t>ケンサ</t>
    </rPh>
    <phoneticPr fontId="3"/>
  </si>
  <si>
    <t>一重殻タンク　ガス加圧検査（廃油）</t>
    <rPh sb="9" eb="11">
      <t>カアツ</t>
    </rPh>
    <rPh sb="11" eb="13">
      <t>ケンサ</t>
    </rPh>
    <rPh sb="14" eb="16">
      <t>ハイユ</t>
    </rPh>
    <phoneticPr fontId="3"/>
  </si>
  <si>
    <t>申請額</t>
    <rPh sb="0" eb="2">
      <t>シンセイ</t>
    </rPh>
    <rPh sb="2" eb="3">
      <t>ガク</t>
    </rPh>
    <phoneticPr fontId="3"/>
  </si>
  <si>
    <t>上限額</t>
    <rPh sb="0" eb="1">
      <t>ジョウゲン</t>
    </rPh>
    <rPh sb="1" eb="2">
      <t>ガク</t>
    </rPh>
    <phoneticPr fontId="3"/>
  </si>
  <si>
    <t>／一式</t>
    <rPh sb="1" eb="2">
      <t>イチ</t>
    </rPh>
    <rPh sb="2" eb="3">
      <t>シキ</t>
    </rPh>
    <phoneticPr fontId="3"/>
  </si>
  <si>
    <r>
      <t>(a</t>
    </r>
    <r>
      <rPr>
        <sz val="12"/>
        <rFont val="ＭＳ ゴシック"/>
        <family val="3"/>
        <charset val="128"/>
      </rPr>
      <t>)</t>
    </r>
    <r>
      <rPr>
        <sz val="12"/>
        <rFont val="ＭＳ ゴシック"/>
        <family val="3"/>
        <charset val="128"/>
      </rPr>
      <t>又は</t>
    </r>
    <r>
      <rPr>
        <sz val="12"/>
        <rFont val="ＭＳ ゴシック"/>
        <family val="3"/>
        <charset val="128"/>
      </rPr>
      <t>(</t>
    </r>
    <r>
      <rPr>
        <sz val="12"/>
        <rFont val="ＭＳ ゴシック"/>
        <family val="3"/>
        <charset val="128"/>
      </rPr>
      <t>c</t>
    </r>
    <r>
      <rPr>
        <sz val="12"/>
        <rFont val="ＭＳ ゴシック"/>
        <family val="3"/>
        <charset val="128"/>
      </rPr>
      <t>)</t>
    </r>
    <r>
      <rPr>
        <sz val="12"/>
        <rFont val="ＭＳ ゴシック"/>
        <family val="3"/>
        <charset val="128"/>
      </rPr>
      <t>のいずれか低い金額の3分の1</t>
    </r>
    <rPh sb="13" eb="14">
      <t>ヒク</t>
    </rPh>
    <rPh sb="15" eb="17">
      <t>キンガク</t>
    </rPh>
    <rPh sb="19" eb="20">
      <t>ブン</t>
    </rPh>
    <phoneticPr fontId="3"/>
  </si>
  <si>
    <t>／本</t>
    <rPh sb="1" eb="2">
      <t>ホン</t>
    </rPh>
    <phoneticPr fontId="3"/>
  </si>
  <si>
    <t>一重殻タンク　気相部・液相部</t>
    <rPh sb="7" eb="8">
      <t>キ</t>
    </rPh>
    <rPh sb="11" eb="14">
      <t>エキソウブ</t>
    </rPh>
    <phoneticPr fontId="3"/>
  </si>
  <si>
    <t>一重殻タンク　気相部（微加圧）</t>
    <rPh sb="11" eb="12">
      <t>ビ</t>
    </rPh>
    <rPh sb="12" eb="14">
      <t>カアツ</t>
    </rPh>
    <phoneticPr fontId="3"/>
  </si>
  <si>
    <t>一重殻タンク　気相部・高精度油面計</t>
    <rPh sb="7" eb="8">
      <t>キ</t>
    </rPh>
    <rPh sb="11" eb="14">
      <t>コウセイド</t>
    </rPh>
    <rPh sb="14" eb="15">
      <t>ユ</t>
    </rPh>
    <rPh sb="15" eb="16">
      <t>メン</t>
    </rPh>
    <rPh sb="16" eb="17">
      <t>ケイ</t>
    </rPh>
    <phoneticPr fontId="3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</si>
  <si>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3"/>
  </si>
  <si>
    <t>申請額合計</t>
    <rPh sb="0" eb="1">
      <t>シンセイ</t>
    </rPh>
    <rPh sb="1" eb="2">
      <t>ガク</t>
    </rPh>
    <rPh sb="2" eb="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</si>
</sst>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7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49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176" fontId="1" fillId="0" borderId="8" xfId="0" applyNumberFormat="1" applyFont="1" applyBorder="1" applyAlignment="1" applyProtection="1">
      <alignment horizontal="right" vertical="center"/>
    </xf>
    <xf numFmtId="0" fontId="1" fillId="0" borderId="9" xfId="0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49" fontId="1" fillId="0" borderId="11" xfId="0" quotePrefix="1" applyNumberFormat="1" applyFont="1" applyBorder="1" applyAlignment="1">
      <alignment horizontal="center" vertical="center"/>
    </xf>
    <xf numFmtId="38" fontId="1" fillId="0" borderId="10" xfId="1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6" fontId="1" fillId="0" borderId="13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>
      <alignment horizontal="left" vertical="center"/>
    </xf>
    <xf numFmtId="49" fontId="1" fillId="0" borderId="16" xfId="0" quotePrefix="1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justify" vertical="center" wrapText="1"/>
    </xf>
    <xf numFmtId="0" fontId="1" fillId="0" borderId="18" xfId="0" applyFont="1" applyBorder="1" applyAlignment="1">
      <alignment vertical="center"/>
    </xf>
    <xf numFmtId="176" fontId="1" fillId="0" borderId="17" xfId="0" applyNumberFormat="1" applyFont="1" applyBorder="1" applyAlignment="1" applyProtection="1">
      <alignment horizontal="right" vertical="center"/>
    </xf>
    <xf numFmtId="0" fontId="1" fillId="0" borderId="18" xfId="0" applyFont="1" applyBorder="1" applyAlignment="1">
      <alignment horizontal="left" vertical="center"/>
    </xf>
    <xf numFmtId="49" fontId="1" fillId="0" borderId="2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38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left" vertical="center"/>
    </xf>
    <xf numFmtId="38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23" xfId="0" applyFont="1" applyFill="1" applyBorder="1" applyAlignment="1">
      <alignment horizontal="left" vertical="center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24" xfId="0" applyFont="1" applyFill="1" applyBorder="1" applyAlignment="1">
      <alignment horizontal="left" vertical="center"/>
    </xf>
    <xf numFmtId="0" fontId="1" fillId="0" borderId="25" xfId="0" applyFont="1" applyFill="1" applyBorder="1" applyAlignment="1" applyProtection="1">
      <alignment vertical="center"/>
      <protection locked="0"/>
    </xf>
    <xf numFmtId="0" fontId="1" fillId="0" borderId="26" xfId="0" applyFont="1" applyFill="1" applyBorder="1" applyAlignment="1">
      <alignment horizontal="left" vertical="center"/>
    </xf>
    <xf numFmtId="176" fontId="1" fillId="0" borderId="25" xfId="0" applyNumberFormat="1" applyFont="1" applyBorder="1" applyAlignment="1" applyProtection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9" xfId="0" applyFont="1" applyFill="1" applyBorder="1" applyAlignment="1" applyProtection="1">
      <alignment vertical="center"/>
      <protection locked="0"/>
    </xf>
    <xf numFmtId="0" fontId="1" fillId="0" borderId="30" xfId="0" applyFont="1" applyFill="1" applyBorder="1" applyAlignment="1">
      <alignment horizontal="left" vertical="center"/>
    </xf>
    <xf numFmtId="176" fontId="1" fillId="0" borderId="29" xfId="0" applyNumberFormat="1" applyFont="1" applyBorder="1" applyAlignment="1" applyProtection="1">
      <alignment horizontal="right" vertical="center"/>
    </xf>
    <xf numFmtId="0" fontId="1" fillId="0" borderId="31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9" fontId="1" fillId="0" borderId="35" xfId="0" quotePrefix="1" applyNumberFormat="1" applyFont="1" applyBorder="1" applyAlignment="1">
      <alignment horizontal="center" vertical="center"/>
    </xf>
    <xf numFmtId="0" fontId="1" fillId="0" borderId="28" xfId="0" applyFont="1" applyFill="1" applyBorder="1" applyAlignment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horizontal="right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8" xfId="0" applyFont="1" applyFill="1" applyBorder="1" applyAlignment="1" applyProtection="1">
      <alignment vertical="center"/>
      <protection locked="0"/>
    </xf>
    <xf numFmtId="0" fontId="1" fillId="0" borderId="40" xfId="0" applyFont="1" applyFill="1" applyBorder="1" applyAlignment="1">
      <alignment horizontal="left" vertical="center"/>
    </xf>
    <xf numFmtId="176" fontId="1" fillId="0" borderId="38" xfId="0" applyNumberFormat="1" applyFont="1" applyBorder="1" applyAlignment="1" applyProtection="1">
      <alignment horizontal="right" vertical="center"/>
    </xf>
    <xf numFmtId="0" fontId="1" fillId="0" borderId="39" xfId="0" applyFont="1" applyBorder="1" applyAlignment="1">
      <alignment horizontal="left" vertical="center"/>
    </xf>
    <xf numFmtId="49" fontId="1" fillId="0" borderId="42" xfId="0" quotePrefix="1" applyNumberFormat="1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3" xfId="0" applyFont="1" applyFill="1" applyBorder="1" applyAlignment="1" applyProtection="1">
      <alignment vertical="center"/>
      <protection locked="0"/>
    </xf>
    <xf numFmtId="0" fontId="1" fillId="0" borderId="45" xfId="0" applyFont="1" applyFill="1" applyBorder="1" applyAlignment="1">
      <alignment horizontal="left" vertical="center"/>
    </xf>
    <xf numFmtId="176" fontId="1" fillId="0" borderId="43" xfId="0" applyNumberFormat="1" applyFont="1" applyBorder="1" applyAlignment="1" applyProtection="1">
      <alignment horizontal="right" vertical="center"/>
    </xf>
    <xf numFmtId="0" fontId="1" fillId="0" borderId="44" xfId="0" applyFont="1" applyBorder="1" applyAlignment="1">
      <alignment horizontal="left" vertical="center"/>
    </xf>
    <xf numFmtId="49" fontId="1" fillId="0" borderId="47" xfId="0" quotePrefix="1" applyNumberFormat="1" applyFont="1" applyBorder="1" applyAlignment="1">
      <alignment horizontal="center" vertical="center"/>
    </xf>
    <xf numFmtId="0" fontId="1" fillId="0" borderId="48" xfId="0" applyFont="1" applyFill="1" applyBorder="1" applyAlignment="1" applyProtection="1">
      <alignment vertical="center"/>
      <protection locked="0"/>
    </xf>
    <xf numFmtId="0" fontId="1" fillId="0" borderId="49" xfId="0" applyFont="1" applyFill="1" applyBorder="1" applyAlignment="1">
      <alignment horizontal="left" vertical="center"/>
    </xf>
    <xf numFmtId="176" fontId="1" fillId="0" borderId="48" xfId="0" applyNumberFormat="1" applyFont="1" applyBorder="1" applyAlignment="1" applyProtection="1">
      <alignment horizontal="right" vertical="center"/>
    </xf>
    <xf numFmtId="0" fontId="1" fillId="0" borderId="34" xfId="0" applyFont="1" applyBorder="1" applyAlignment="1">
      <alignment horizontal="left" vertical="center"/>
    </xf>
    <xf numFmtId="0" fontId="0" fillId="0" borderId="44" xfId="0" applyFont="1" applyBorder="1" applyAlignment="1">
      <alignment vertical="center"/>
    </xf>
    <xf numFmtId="38" fontId="1" fillId="0" borderId="10" xfId="2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38" fontId="5" fillId="0" borderId="21" xfId="2" applyFont="1" applyBorder="1" applyAlignment="1">
      <alignment horizontal="right" vertical="center" wrapText="1"/>
    </xf>
    <xf numFmtId="49" fontId="5" fillId="0" borderId="10" xfId="0" quotePrefix="1" applyNumberFormat="1" applyFont="1" applyBorder="1" applyAlignment="1">
      <alignment horizontal="center" vertical="center"/>
    </xf>
    <xf numFmtId="38" fontId="1" fillId="0" borderId="53" xfId="2" applyFont="1" applyBorder="1" applyAlignment="1">
      <alignment horizontal="right" vertical="center"/>
    </xf>
    <xf numFmtId="0" fontId="1" fillId="0" borderId="53" xfId="0" applyFont="1" applyBorder="1" applyAlignment="1">
      <alignment horizontal="left" vertical="center"/>
    </xf>
    <xf numFmtId="176" fontId="1" fillId="0" borderId="53" xfId="0" applyNumberFormat="1" applyFont="1" applyBorder="1" applyAlignment="1" applyProtection="1">
      <alignment horizontal="right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60" xfId="0" applyFont="1" applyBorder="1" applyAlignment="1">
      <alignment horizontal="center" vertical="center"/>
    </xf>
    <xf numFmtId="38" fontId="1" fillId="0" borderId="21" xfId="2" applyFont="1" applyBorder="1" applyAlignment="1">
      <alignment vertical="center" wrapText="1"/>
    </xf>
    <xf numFmtId="38" fontId="1" fillId="0" borderId="10" xfId="2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76" fontId="1" fillId="0" borderId="10" xfId="0" applyNumberFormat="1" applyFont="1" applyBorder="1" applyAlignment="1" applyProtection="1">
      <alignment horizontal="right" vertical="center"/>
    </xf>
    <xf numFmtId="38" fontId="1" fillId="0" borderId="10" xfId="2" applyFont="1" applyBorder="1" applyAlignment="1">
      <alignment vertical="center"/>
    </xf>
    <xf numFmtId="38" fontId="1" fillId="0" borderId="9" xfId="2" applyFont="1" applyFill="1" applyBorder="1" applyAlignment="1" applyProtection="1">
      <alignment horizontal="justify" vertical="center" wrapText="1"/>
      <protection locked="0"/>
    </xf>
    <xf numFmtId="0" fontId="6" fillId="0" borderId="9" xfId="0" applyFont="1" applyBorder="1" applyAlignment="1">
      <alignment horizontal="left" vertical="center"/>
    </xf>
    <xf numFmtId="38" fontId="1" fillId="0" borderId="15" xfId="2" applyFont="1" applyBorder="1" applyAlignment="1">
      <alignment vertical="center" wrapText="1"/>
    </xf>
    <xf numFmtId="38" fontId="1" fillId="0" borderId="15" xfId="2" applyFont="1" applyBorder="1" applyAlignment="1">
      <alignment horizontal="right" vertical="center"/>
    </xf>
    <xf numFmtId="38" fontId="1" fillId="0" borderId="15" xfId="2" applyFont="1" applyBorder="1" applyAlignment="1">
      <alignment vertical="center"/>
    </xf>
    <xf numFmtId="38" fontId="1" fillId="0" borderId="14" xfId="2" applyFont="1" applyFill="1" applyBorder="1" applyAlignment="1" applyProtection="1">
      <alignment vertical="center" wrapText="1"/>
      <protection locked="0"/>
    </xf>
    <xf numFmtId="38" fontId="1" fillId="0" borderId="41" xfId="2" applyFont="1" applyBorder="1" applyAlignment="1">
      <alignment vertical="center" wrapText="1"/>
    </xf>
    <xf numFmtId="38" fontId="1" fillId="0" borderId="41" xfId="2" applyFont="1" applyBorder="1" applyAlignment="1">
      <alignment horizontal="right" vertical="center"/>
    </xf>
    <xf numFmtId="0" fontId="6" fillId="0" borderId="39" xfId="0" applyFont="1" applyBorder="1" applyAlignment="1">
      <alignment horizontal="left" vertical="center"/>
    </xf>
    <xf numFmtId="38" fontId="1" fillId="0" borderId="41" xfId="2" applyFont="1" applyBorder="1" applyAlignment="1">
      <alignment vertical="center"/>
    </xf>
    <xf numFmtId="38" fontId="1" fillId="0" borderId="39" xfId="2" applyFont="1" applyFill="1" applyBorder="1" applyAlignment="1" applyProtection="1">
      <alignment horizontal="left" vertical="center" wrapText="1"/>
      <protection locked="0"/>
    </xf>
    <xf numFmtId="38" fontId="1" fillId="0" borderId="46" xfId="2" applyFont="1" applyBorder="1" applyAlignment="1">
      <alignment vertical="center" wrapText="1"/>
    </xf>
    <xf numFmtId="38" fontId="1" fillId="0" borderId="46" xfId="2" applyFont="1" applyBorder="1" applyAlignment="1">
      <alignment horizontal="right" vertical="center"/>
    </xf>
    <xf numFmtId="0" fontId="6" fillId="0" borderId="44" xfId="0" applyFont="1" applyBorder="1" applyAlignment="1">
      <alignment horizontal="left" vertical="center"/>
    </xf>
    <xf numFmtId="38" fontId="1" fillId="0" borderId="46" xfId="2" applyFont="1" applyBorder="1" applyAlignment="1">
      <alignment vertical="center"/>
    </xf>
    <xf numFmtId="38" fontId="1" fillId="0" borderId="44" xfId="2" applyFont="1" applyFill="1" applyBorder="1" applyAlignment="1" applyProtection="1">
      <alignment vertical="center"/>
      <protection locked="0"/>
    </xf>
    <xf numFmtId="38" fontId="1" fillId="0" borderId="37" xfId="2" applyFont="1" applyBorder="1" applyAlignment="1">
      <alignment vertical="center" wrapText="1"/>
    </xf>
    <xf numFmtId="38" fontId="1" fillId="0" borderId="37" xfId="2" applyFont="1" applyBorder="1" applyAlignment="1">
      <alignment horizontal="right" vertical="center"/>
    </xf>
    <xf numFmtId="0" fontId="6" fillId="0" borderId="33" xfId="0" applyFont="1" applyBorder="1" applyAlignment="1">
      <alignment horizontal="left" vertical="center"/>
    </xf>
    <xf numFmtId="38" fontId="1" fillId="0" borderId="37" xfId="2" applyFont="1" applyBorder="1" applyAlignment="1">
      <alignment vertical="center"/>
    </xf>
    <xf numFmtId="38" fontId="1" fillId="0" borderId="33" xfId="2" applyFont="1" applyFill="1" applyBorder="1" applyAlignment="1" applyProtection="1">
      <alignment vertical="center"/>
      <protection locked="0"/>
    </xf>
    <xf numFmtId="38" fontId="1" fillId="0" borderId="21" xfId="2" applyFont="1" applyBorder="1" applyAlignment="1">
      <alignment horizontal="right" vertical="center"/>
    </xf>
    <xf numFmtId="38" fontId="1" fillId="0" borderId="21" xfId="2" applyFont="1" applyBorder="1" applyAlignment="1">
      <alignment vertical="center"/>
    </xf>
    <xf numFmtId="38" fontId="1" fillId="0" borderId="27" xfId="2" applyFont="1" applyFill="1" applyBorder="1" applyAlignment="1" applyProtection="1">
      <alignment vertical="center"/>
      <protection locked="0"/>
    </xf>
    <xf numFmtId="38" fontId="1" fillId="0" borderId="1" xfId="2" applyFont="1" applyBorder="1" applyAlignment="1">
      <alignment vertical="center" wrapText="1"/>
    </xf>
    <xf numFmtId="38" fontId="1" fillId="0" borderId="50" xfId="2" applyFont="1" applyBorder="1" applyAlignment="1">
      <alignment horizontal="right" vertical="center"/>
    </xf>
    <xf numFmtId="38" fontId="1" fillId="0" borderId="50" xfId="2" applyFont="1" applyBorder="1" applyAlignment="1">
      <alignment vertical="center"/>
    </xf>
    <xf numFmtId="38" fontId="1" fillId="0" borderId="34" xfId="2" applyFont="1" applyFill="1" applyBorder="1" applyAlignment="1" applyProtection="1">
      <alignment vertical="center"/>
      <protection locked="0"/>
    </xf>
    <xf numFmtId="38" fontId="1" fillId="0" borderId="6" xfId="2" applyFont="1" applyBorder="1" applyAlignment="1">
      <alignment vertical="center" wrapText="1"/>
    </xf>
    <xf numFmtId="38" fontId="1" fillId="0" borderId="32" xfId="2" applyFont="1" applyBorder="1" applyAlignment="1">
      <alignment horizontal="right" vertical="center"/>
    </xf>
    <xf numFmtId="38" fontId="1" fillId="0" borderId="32" xfId="2" applyFont="1" applyBorder="1" applyAlignment="1">
      <alignment vertical="center"/>
    </xf>
    <xf numFmtId="38" fontId="1" fillId="0" borderId="31" xfId="2" applyFont="1" applyFill="1" applyBorder="1" applyAlignment="1" applyProtection="1">
      <alignment vertical="center"/>
      <protection locked="0"/>
    </xf>
    <xf numFmtId="38" fontId="1" fillId="0" borderId="19" xfId="2" applyFont="1" applyBorder="1" applyAlignment="1">
      <alignment vertical="center" wrapText="1"/>
    </xf>
    <xf numFmtId="38" fontId="1" fillId="0" borderId="19" xfId="2" applyFont="1" applyBorder="1" applyAlignment="1">
      <alignment horizontal="right" vertical="center"/>
    </xf>
    <xf numFmtId="38" fontId="1" fillId="0" borderId="19" xfId="2" applyFont="1" applyBorder="1" applyAlignment="1">
      <alignment vertical="center"/>
    </xf>
    <xf numFmtId="38" fontId="1" fillId="0" borderId="18" xfId="2" applyFont="1" applyFill="1" applyBorder="1" applyAlignment="1" applyProtection="1">
      <alignment vertical="center"/>
      <protection locked="0"/>
    </xf>
    <xf numFmtId="38" fontId="1" fillId="0" borderId="9" xfId="2" applyFont="1" applyFill="1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0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49" fontId="1" fillId="0" borderId="60" xfId="0" quotePrefix="1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0" fillId="0" borderId="63" xfId="0" applyFont="1" applyBorder="1" applyAlignment="1">
      <alignment vertical="center"/>
    </xf>
    <xf numFmtId="0" fontId="1" fillId="0" borderId="62" xfId="0" applyFont="1" applyFill="1" applyBorder="1" applyAlignment="1" applyProtection="1">
      <alignment vertical="center"/>
      <protection locked="0"/>
    </xf>
    <xf numFmtId="0" fontId="1" fillId="0" borderId="64" xfId="0" applyFont="1" applyFill="1" applyBorder="1" applyAlignment="1">
      <alignment horizontal="left" vertical="center"/>
    </xf>
    <xf numFmtId="38" fontId="1" fillId="0" borderId="63" xfId="2" applyFont="1" applyFill="1" applyBorder="1" applyAlignment="1" applyProtection="1">
      <alignment vertical="center"/>
      <protection locked="0"/>
    </xf>
    <xf numFmtId="38" fontId="1" fillId="0" borderId="51" xfId="2" applyFont="1" applyBorder="1" applyAlignment="1">
      <alignment vertical="center"/>
    </xf>
    <xf numFmtId="176" fontId="1" fillId="0" borderId="62" xfId="0" applyNumberFormat="1" applyFont="1" applyBorder="1" applyAlignment="1" applyProtection="1">
      <alignment horizontal="right" vertical="center"/>
    </xf>
    <xf numFmtId="0" fontId="1" fillId="0" borderId="63" xfId="0" applyFont="1" applyBorder="1" applyAlignment="1">
      <alignment horizontal="left" vertical="center"/>
    </xf>
    <xf numFmtId="38" fontId="1" fillId="0" borderId="51" xfId="2" applyFont="1" applyBorder="1" applyAlignment="1">
      <alignment horizontal="right" vertical="center"/>
    </xf>
    <xf numFmtId="38" fontId="1" fillId="0" borderId="51" xfId="2" applyFont="1" applyBorder="1" applyAlignment="1">
      <alignment vertical="center" wrapText="1"/>
    </xf>
    <xf numFmtId="38" fontId="1" fillId="0" borderId="39" xfId="2" applyFont="1" applyFill="1" applyBorder="1" applyAlignment="1" applyProtection="1">
      <alignment vertical="center"/>
      <protection locked="0"/>
    </xf>
    <xf numFmtId="0" fontId="0" fillId="0" borderId="55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67" xfId="0" applyFont="1" applyFill="1" applyBorder="1" applyAlignment="1" applyProtection="1">
      <alignment vertical="center"/>
      <protection locked="0"/>
    </xf>
    <xf numFmtId="0" fontId="6" fillId="0" borderId="69" xfId="0" applyFont="1" applyFill="1" applyBorder="1" applyAlignment="1">
      <alignment horizontal="left" vertical="center"/>
    </xf>
    <xf numFmtId="38" fontId="6" fillId="0" borderId="68" xfId="2" applyFont="1" applyFill="1" applyBorder="1" applyAlignment="1" applyProtection="1">
      <alignment vertical="center"/>
      <protection locked="0"/>
    </xf>
    <xf numFmtId="38" fontId="6" fillId="0" borderId="65" xfId="2" applyFont="1" applyBorder="1" applyAlignment="1">
      <alignment vertical="center"/>
    </xf>
    <xf numFmtId="176" fontId="6" fillId="0" borderId="67" xfId="0" applyNumberFormat="1" applyFont="1" applyBorder="1" applyAlignment="1" applyProtection="1">
      <alignment horizontal="right" vertical="center"/>
    </xf>
    <xf numFmtId="0" fontId="6" fillId="0" borderId="68" xfId="0" applyFont="1" applyBorder="1" applyAlignment="1">
      <alignment horizontal="left" vertical="center"/>
    </xf>
    <xf numFmtId="38" fontId="6" fillId="0" borderId="65" xfId="2" applyFont="1" applyBorder="1" applyAlignment="1">
      <alignment horizontal="right" vertical="center"/>
    </xf>
    <xf numFmtId="49" fontId="6" fillId="0" borderId="70" xfId="0" quotePrefix="1" applyNumberFormat="1" applyFont="1" applyBorder="1" applyAlignment="1">
      <alignment horizontal="center" vertical="center"/>
    </xf>
    <xf numFmtId="38" fontId="6" fillId="0" borderId="65" xfId="2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22" xfId="0" applyFont="1" applyFill="1" applyBorder="1" applyAlignment="1">
      <alignment horizontal="left" vertical="center"/>
    </xf>
    <xf numFmtId="38" fontId="6" fillId="0" borderId="9" xfId="2" applyFont="1" applyFill="1" applyBorder="1" applyAlignment="1" applyProtection="1">
      <alignment vertical="center"/>
      <protection locked="0"/>
    </xf>
    <xf numFmtId="38" fontId="6" fillId="0" borderId="10" xfId="2" applyFont="1" applyBorder="1" applyAlignment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38" fontId="6" fillId="0" borderId="10" xfId="2" applyFont="1" applyBorder="1" applyAlignment="1">
      <alignment horizontal="right" vertical="center"/>
    </xf>
    <xf numFmtId="49" fontId="6" fillId="0" borderId="11" xfId="0" quotePrefix="1" applyNumberFormat="1" applyFont="1" applyBorder="1" applyAlignment="1">
      <alignment horizontal="center" vertical="center"/>
    </xf>
    <xf numFmtId="38" fontId="6" fillId="0" borderId="10" xfId="2" applyFont="1" applyBorder="1" applyAlignment="1">
      <alignment vertical="center" wrapText="1"/>
    </xf>
    <xf numFmtId="0" fontId="1" fillId="0" borderId="53" xfId="0" applyFont="1" applyFill="1" applyBorder="1" applyAlignment="1" applyProtection="1">
      <alignment vertical="center"/>
      <protection locked="0"/>
    </xf>
    <xf numFmtId="38" fontId="1" fillId="0" borderId="53" xfId="2" applyFont="1" applyFill="1" applyBorder="1" applyAlignment="1" applyProtection="1">
      <alignment horizontal="justify" vertical="center" wrapText="1"/>
      <protection locked="0"/>
    </xf>
    <xf numFmtId="0" fontId="1" fillId="0" borderId="10" xfId="0" applyFont="1" applyBorder="1" applyAlignment="1">
      <alignment vertical="center"/>
    </xf>
    <xf numFmtId="0" fontId="6" fillId="0" borderId="7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38" fontId="1" fillId="0" borderId="53" xfId="0" applyNumberFormat="1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38" fontId="4" fillId="0" borderId="11" xfId="2" applyFont="1" applyFill="1" applyBorder="1" applyAlignment="1" applyProtection="1">
      <alignment horizontal="right" vertical="center" wrapText="1"/>
      <protection locked="0"/>
    </xf>
    <xf numFmtId="38" fontId="4" fillId="0" borderId="53" xfId="2" applyFont="1" applyFill="1" applyBorder="1" applyAlignment="1" applyProtection="1">
      <alignment horizontal="right" vertical="center" wrapText="1"/>
      <protection locked="0"/>
    </xf>
    <xf numFmtId="38" fontId="4" fillId="0" borderId="54" xfId="2" applyFont="1" applyFill="1" applyBorder="1" applyAlignment="1" applyProtection="1">
      <alignment horizontal="right" vertical="center" wrapText="1"/>
      <protection locked="0"/>
    </xf>
    <xf numFmtId="49" fontId="4" fillId="0" borderId="11" xfId="0" quotePrefix="1" applyNumberFormat="1" applyFont="1" applyBorder="1" applyAlignment="1">
      <alignment horizontal="right" vertical="center"/>
    </xf>
    <xf numFmtId="49" fontId="4" fillId="0" borderId="53" xfId="0" quotePrefix="1" applyNumberFormat="1" applyFont="1" applyBorder="1" applyAlignment="1">
      <alignment horizontal="right" vertical="center"/>
    </xf>
    <xf numFmtId="49" fontId="4" fillId="0" borderId="54" xfId="0" quotePrefix="1" applyNumberFormat="1" applyFont="1" applyBorder="1" applyAlignment="1">
      <alignment horizontal="right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49" fontId="1" fillId="0" borderId="37" xfId="0" quotePrefix="1" applyNumberFormat="1" applyFont="1" applyBorder="1" applyAlignment="1">
      <alignment horizontal="center" vertical="center"/>
    </xf>
    <xf numFmtId="49" fontId="1" fillId="0" borderId="21" xfId="0" quotePrefix="1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49" fontId="1" fillId="0" borderId="50" xfId="0" quotePrefix="1" applyNumberFormat="1" applyFont="1" applyBorder="1" applyAlignment="1">
      <alignment horizontal="center" vertical="center"/>
    </xf>
    <xf numFmtId="49" fontId="1" fillId="0" borderId="51" xfId="0" quotePrefix="1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60" zoomScaleNormal="60" workbookViewId="0">
      <selection activeCell="O8" sqref="O8"/>
    </sheetView>
  </sheetViews>
  <sheetFormatPr defaultRowHeight="41.25" customHeight="1" x14ac:dyDescent="0.15"/>
  <cols>
    <col min="1" max="1" width="15" style="1" customWidth="1"/>
    <col min="2" max="2" width="43.125" style="1" customWidth="1"/>
    <col min="3" max="3" width="43.875" style="1" bestFit="1" customWidth="1"/>
    <col min="4" max="4" width="6.375" style="1" customWidth="1"/>
    <col min="5" max="5" width="12.25" style="1" customWidth="1"/>
    <col min="6" max="6" width="9.375" style="1" customWidth="1"/>
    <col min="7" max="7" width="15.125" style="1" bestFit="1" customWidth="1"/>
    <col min="8" max="8" width="11.375" style="39" customWidth="1"/>
    <col min="9" max="9" width="12.25" style="38" customWidth="1"/>
    <col min="10" max="10" width="22.375" style="1" customWidth="1"/>
    <col min="11" max="11" width="8.375" style="4" customWidth="1"/>
    <col min="12" max="12" width="22.375" style="1" customWidth="1"/>
    <col min="13" max="13" width="6.75" style="1" bestFit="1" customWidth="1"/>
    <col min="14" max="14" width="16" style="1" bestFit="1" customWidth="1"/>
    <col min="15" max="16384" width="9" style="1"/>
  </cols>
  <sheetData>
    <row r="1" spans="1:12" ht="41.25" customHeight="1" thickBot="1" x14ac:dyDescent="0.2">
      <c r="A1" s="141" t="s">
        <v>7</v>
      </c>
      <c r="C1" s="134"/>
      <c r="D1" s="2"/>
      <c r="E1" s="2"/>
      <c r="F1" s="2"/>
      <c r="G1" s="2"/>
      <c r="H1" s="2"/>
      <c r="I1" s="5"/>
      <c r="J1" s="2"/>
      <c r="K1" s="6"/>
      <c r="L1" s="2"/>
    </row>
    <row r="2" spans="1:12" ht="41.25" customHeight="1" x14ac:dyDescent="0.15">
      <c r="A2" s="202" t="s">
        <v>8</v>
      </c>
      <c r="B2" s="204" t="s">
        <v>6</v>
      </c>
      <c r="C2" s="205"/>
      <c r="D2" s="208" t="s">
        <v>9</v>
      </c>
      <c r="E2" s="209"/>
      <c r="F2" s="205"/>
      <c r="G2" s="7" t="s">
        <v>10</v>
      </c>
      <c r="H2" s="208" t="s">
        <v>0</v>
      </c>
      <c r="I2" s="205"/>
      <c r="J2" s="7" t="s">
        <v>2</v>
      </c>
      <c r="K2" s="8" t="s">
        <v>3</v>
      </c>
      <c r="L2" s="9" t="s">
        <v>5</v>
      </c>
    </row>
    <row r="3" spans="1:12" ht="69" customHeight="1" thickBot="1" x14ac:dyDescent="0.2">
      <c r="A3" s="203"/>
      <c r="B3" s="206"/>
      <c r="C3" s="207"/>
      <c r="D3" s="135" t="s">
        <v>11</v>
      </c>
      <c r="E3" s="10" t="s">
        <v>12</v>
      </c>
      <c r="F3" s="136" t="s">
        <v>13</v>
      </c>
      <c r="G3" s="11" t="s">
        <v>14</v>
      </c>
      <c r="H3" s="206" t="s">
        <v>1</v>
      </c>
      <c r="I3" s="207"/>
      <c r="J3" s="12" t="s">
        <v>15</v>
      </c>
      <c r="K3" s="13" t="s">
        <v>4</v>
      </c>
      <c r="L3" s="133" t="s">
        <v>45</v>
      </c>
    </row>
    <row r="4" spans="1:12" ht="41.25" customHeight="1" thickBot="1" x14ac:dyDescent="0.2">
      <c r="A4" s="137" t="s">
        <v>16</v>
      </c>
      <c r="B4" s="14" t="s">
        <v>17</v>
      </c>
      <c r="C4" s="15" t="s">
        <v>18</v>
      </c>
      <c r="D4" s="40"/>
      <c r="E4" s="41" t="s">
        <v>19</v>
      </c>
      <c r="F4" s="42"/>
      <c r="G4" s="16">
        <f>ROUND(D4*F4,0)</f>
        <v>0</v>
      </c>
      <c r="H4" s="17">
        <v>28000</v>
      </c>
      <c r="I4" s="18" t="s">
        <v>19</v>
      </c>
      <c r="J4" s="19">
        <f>ROUNDDOWN(D4*H4,0)</f>
        <v>0</v>
      </c>
      <c r="K4" s="20" t="s">
        <v>20</v>
      </c>
      <c r="L4" s="21">
        <f>ROUNDDOWN(IF(G4&gt;=J4,J4,G4)/3,0)</f>
        <v>0</v>
      </c>
    </row>
    <row r="5" spans="1:12" ht="41.25" customHeight="1" thickBot="1" x14ac:dyDescent="0.2">
      <c r="A5" s="201" t="s">
        <v>21</v>
      </c>
      <c r="B5" s="138" t="s">
        <v>22</v>
      </c>
      <c r="C5" s="139" t="s">
        <v>23</v>
      </c>
      <c r="D5" s="47"/>
      <c r="E5" s="48" t="s">
        <v>24</v>
      </c>
      <c r="F5" s="119"/>
      <c r="G5" s="118">
        <f t="shared" ref="G5:G15" si="0">ROUND(D5*F5,0)</f>
        <v>0</v>
      </c>
      <c r="H5" s="49">
        <v>29000</v>
      </c>
      <c r="I5" s="50" t="s">
        <v>24</v>
      </c>
      <c r="J5" s="117">
        <f t="shared" ref="J5:J14" si="1">ROUNDDOWN(D5*H5,0)</f>
        <v>0</v>
      </c>
      <c r="K5" s="140" t="s">
        <v>20</v>
      </c>
      <c r="L5" s="91">
        <f t="shared" ref="L5:L14" si="2">ROUNDDOWN(IF(G5&gt;=J5,J5,G5)/3,0)</f>
        <v>0</v>
      </c>
    </row>
    <row r="6" spans="1:12" ht="41.25" customHeight="1" thickBot="1" x14ac:dyDescent="0.2">
      <c r="A6" s="188"/>
      <c r="B6" s="14" t="s">
        <v>25</v>
      </c>
      <c r="C6" s="15" t="s">
        <v>23</v>
      </c>
      <c r="D6" s="40"/>
      <c r="E6" s="41" t="s">
        <v>24</v>
      </c>
      <c r="F6" s="132"/>
      <c r="G6" s="95">
        <f t="shared" si="0"/>
        <v>0</v>
      </c>
      <c r="H6" s="17">
        <v>29000</v>
      </c>
      <c r="I6" s="18" t="s">
        <v>24</v>
      </c>
      <c r="J6" s="92">
        <f t="shared" si="1"/>
        <v>0</v>
      </c>
      <c r="K6" s="20" t="s">
        <v>20</v>
      </c>
      <c r="L6" s="81">
        <f t="shared" si="2"/>
        <v>0</v>
      </c>
    </row>
    <row r="7" spans="1:12" ht="41.25" customHeight="1" thickBot="1" x14ac:dyDescent="0.2">
      <c r="A7" s="189"/>
      <c r="B7" s="27" t="s">
        <v>26</v>
      </c>
      <c r="C7" s="28" t="s">
        <v>23</v>
      </c>
      <c r="D7" s="45"/>
      <c r="E7" s="46" t="s">
        <v>24</v>
      </c>
      <c r="F7" s="131"/>
      <c r="G7" s="130">
        <f t="shared" si="0"/>
        <v>0</v>
      </c>
      <c r="H7" s="29">
        <v>29000</v>
      </c>
      <c r="I7" s="30" t="s">
        <v>24</v>
      </c>
      <c r="J7" s="129">
        <f t="shared" si="1"/>
        <v>0</v>
      </c>
      <c r="K7" s="31" t="s">
        <v>20</v>
      </c>
      <c r="L7" s="128">
        <f t="shared" si="2"/>
        <v>0</v>
      </c>
    </row>
    <row r="8" spans="1:12" ht="41.25" customHeight="1" thickTop="1" x14ac:dyDescent="0.15">
      <c r="A8" s="187" t="s">
        <v>27</v>
      </c>
      <c r="B8" s="190" t="s">
        <v>28</v>
      </c>
      <c r="C8" s="56" t="s">
        <v>29</v>
      </c>
      <c r="D8" s="52"/>
      <c r="E8" s="53" t="s">
        <v>30</v>
      </c>
      <c r="F8" s="127"/>
      <c r="G8" s="126">
        <f t="shared" si="0"/>
        <v>0</v>
      </c>
      <c r="H8" s="54">
        <v>150000</v>
      </c>
      <c r="I8" s="55" t="s">
        <v>30</v>
      </c>
      <c r="J8" s="125">
        <f t="shared" si="1"/>
        <v>0</v>
      </c>
      <c r="K8" s="210" t="s">
        <v>20</v>
      </c>
      <c r="L8" s="112">
        <f t="shared" si="2"/>
        <v>0</v>
      </c>
    </row>
    <row r="9" spans="1:12" ht="41.25" customHeight="1" thickBot="1" x14ac:dyDescent="0.2">
      <c r="A9" s="188"/>
      <c r="B9" s="191"/>
      <c r="C9" s="57" t="s">
        <v>40</v>
      </c>
      <c r="D9" s="47"/>
      <c r="E9" s="48" t="s">
        <v>30</v>
      </c>
      <c r="F9" s="119"/>
      <c r="G9" s="118">
        <f t="shared" si="0"/>
        <v>0</v>
      </c>
      <c r="H9" s="49">
        <v>65000</v>
      </c>
      <c r="I9" s="50" t="s">
        <v>30</v>
      </c>
      <c r="J9" s="117">
        <f t="shared" si="1"/>
        <v>0</v>
      </c>
      <c r="K9" s="211"/>
      <c r="L9" s="124">
        <f t="shared" si="2"/>
        <v>0</v>
      </c>
    </row>
    <row r="10" spans="1:12" ht="41.25" customHeight="1" x14ac:dyDescent="0.15">
      <c r="A10" s="188"/>
      <c r="B10" s="212" t="s">
        <v>31</v>
      </c>
      <c r="C10" s="58" t="s">
        <v>29</v>
      </c>
      <c r="D10" s="76"/>
      <c r="E10" s="77" t="s">
        <v>30</v>
      </c>
      <c r="F10" s="123"/>
      <c r="G10" s="122">
        <f t="shared" si="0"/>
        <v>0</v>
      </c>
      <c r="H10" s="78">
        <v>130000</v>
      </c>
      <c r="I10" s="79" t="s">
        <v>30</v>
      </c>
      <c r="J10" s="121">
        <f t="shared" si="1"/>
        <v>0</v>
      </c>
      <c r="K10" s="214" t="s">
        <v>20</v>
      </c>
      <c r="L10" s="120">
        <f t="shared" si="2"/>
        <v>0</v>
      </c>
    </row>
    <row r="11" spans="1:12" ht="41.25" customHeight="1" x14ac:dyDescent="0.15">
      <c r="A11" s="188"/>
      <c r="B11" s="213"/>
      <c r="C11" s="80" t="s">
        <v>40</v>
      </c>
      <c r="D11" s="71"/>
      <c r="E11" s="72" t="s">
        <v>30</v>
      </c>
      <c r="F11" s="111"/>
      <c r="G11" s="110">
        <f t="shared" si="0"/>
        <v>0</v>
      </c>
      <c r="H11" s="73">
        <v>65000</v>
      </c>
      <c r="I11" s="74" t="s">
        <v>30</v>
      </c>
      <c r="J11" s="108">
        <f t="shared" si="1"/>
        <v>0</v>
      </c>
      <c r="K11" s="215"/>
      <c r="L11" s="107">
        <f t="shared" si="2"/>
        <v>0</v>
      </c>
    </row>
    <row r="12" spans="1:12" ht="41.25" customHeight="1" thickBot="1" x14ac:dyDescent="0.2">
      <c r="A12" s="188"/>
      <c r="B12" s="157" t="s">
        <v>41</v>
      </c>
      <c r="C12" s="145"/>
      <c r="D12" s="146"/>
      <c r="E12" s="147" t="s">
        <v>30</v>
      </c>
      <c r="F12" s="148"/>
      <c r="G12" s="149">
        <f t="shared" si="0"/>
        <v>0</v>
      </c>
      <c r="H12" s="150">
        <v>55000</v>
      </c>
      <c r="I12" s="151" t="s">
        <v>30</v>
      </c>
      <c r="J12" s="152">
        <f t="shared" si="1"/>
        <v>0</v>
      </c>
      <c r="K12" s="215"/>
      <c r="L12" s="153">
        <f t="shared" si="2"/>
        <v>0</v>
      </c>
    </row>
    <row r="13" spans="1:12" ht="41.25" customHeight="1" thickTop="1" thickBot="1" x14ac:dyDescent="0.2">
      <c r="A13" s="188"/>
      <c r="B13" s="158" t="s">
        <v>48</v>
      </c>
      <c r="C13" s="159"/>
      <c r="D13" s="160"/>
      <c r="E13" s="161" t="s">
        <v>30</v>
      </c>
      <c r="F13" s="162"/>
      <c r="G13" s="163">
        <f t="shared" si="0"/>
        <v>0</v>
      </c>
      <c r="H13" s="164">
        <v>33000</v>
      </c>
      <c r="I13" s="165" t="s">
        <v>30</v>
      </c>
      <c r="J13" s="166">
        <f t="shared" si="1"/>
        <v>0</v>
      </c>
      <c r="K13" s="167" t="s">
        <v>20</v>
      </c>
      <c r="L13" s="168">
        <f t="shared" si="2"/>
        <v>0</v>
      </c>
    </row>
    <row r="14" spans="1:12" ht="41.25" customHeight="1" thickBot="1" x14ac:dyDescent="0.2">
      <c r="A14" s="188"/>
      <c r="B14" s="169" t="s">
        <v>49</v>
      </c>
      <c r="C14" s="170"/>
      <c r="D14" s="171"/>
      <c r="E14" s="172" t="s">
        <v>30</v>
      </c>
      <c r="F14" s="173"/>
      <c r="G14" s="174">
        <f t="shared" si="0"/>
        <v>0</v>
      </c>
      <c r="H14" s="175">
        <v>33000</v>
      </c>
      <c r="I14" s="97" t="s">
        <v>30</v>
      </c>
      <c r="J14" s="176">
        <f t="shared" si="1"/>
        <v>0</v>
      </c>
      <c r="K14" s="177" t="s">
        <v>20</v>
      </c>
      <c r="L14" s="178">
        <f t="shared" si="2"/>
        <v>0</v>
      </c>
    </row>
    <row r="15" spans="1:12" ht="41.25" customHeight="1" thickBot="1" x14ac:dyDescent="0.2">
      <c r="A15" s="189"/>
      <c r="B15" s="155" t="s">
        <v>47</v>
      </c>
      <c r="C15" s="156"/>
      <c r="D15" s="64"/>
      <c r="E15" s="65" t="s">
        <v>30</v>
      </c>
      <c r="F15" s="154"/>
      <c r="G15" s="95">
        <f t="shared" si="0"/>
        <v>0</v>
      </c>
      <c r="H15" s="66">
        <v>65000</v>
      </c>
      <c r="I15" s="67" t="s">
        <v>30</v>
      </c>
      <c r="J15" s="103">
        <f>ROUNDDOWN(D15*H15,0)</f>
        <v>0</v>
      </c>
      <c r="K15" s="68" t="s">
        <v>20</v>
      </c>
      <c r="L15" s="102">
        <f>ROUNDDOWN(IF(G15&gt;=J15,J15,G15)/3,0)</f>
        <v>0</v>
      </c>
    </row>
    <row r="16" spans="1:12" ht="41.25" customHeight="1" thickTop="1" x14ac:dyDescent="0.15">
      <c r="A16" s="192" t="s">
        <v>32</v>
      </c>
      <c r="B16" s="51" t="s">
        <v>33</v>
      </c>
      <c r="C16" s="56"/>
      <c r="D16" s="60"/>
      <c r="E16" s="142" t="s">
        <v>46</v>
      </c>
      <c r="F16" s="116"/>
      <c r="G16" s="115">
        <f>ROUND(D16*F16,0)</f>
        <v>0</v>
      </c>
      <c r="H16" s="61">
        <v>131000</v>
      </c>
      <c r="I16" s="114" t="s">
        <v>46</v>
      </c>
      <c r="J16" s="113">
        <f>ROUNDDOWN(D16*H16,0)</f>
        <v>0</v>
      </c>
      <c r="K16" s="59" t="s">
        <v>20</v>
      </c>
      <c r="L16" s="112">
        <f>ROUNDDOWN(IF(G16&gt;=J16,J16,G16)/3,0)</f>
        <v>0</v>
      </c>
    </row>
    <row r="17" spans="1:12" ht="41.25" customHeight="1" x14ac:dyDescent="0.15">
      <c r="A17" s="193"/>
      <c r="B17" s="69" t="s">
        <v>34</v>
      </c>
      <c r="C17" s="70"/>
      <c r="D17" s="71"/>
      <c r="E17" s="143" t="s">
        <v>46</v>
      </c>
      <c r="F17" s="111"/>
      <c r="G17" s="110">
        <f>ROUND(D17*F17,0)</f>
        <v>0</v>
      </c>
      <c r="H17" s="73">
        <v>72000</v>
      </c>
      <c r="I17" s="109" t="s">
        <v>46</v>
      </c>
      <c r="J17" s="108">
        <f>ROUNDDOWN(D17*H17,0)</f>
        <v>0</v>
      </c>
      <c r="K17" s="75" t="s">
        <v>20</v>
      </c>
      <c r="L17" s="107">
        <f>ROUNDDOWN(IF(G17&gt;=J17,J17,G17)/3,0)</f>
        <v>0</v>
      </c>
    </row>
    <row r="18" spans="1:12" ht="41.25" customHeight="1" thickBot="1" x14ac:dyDescent="0.2">
      <c r="A18" s="194"/>
      <c r="B18" s="62" t="s">
        <v>35</v>
      </c>
      <c r="C18" s="63"/>
      <c r="D18" s="64"/>
      <c r="E18" s="144" t="s">
        <v>19</v>
      </c>
      <c r="F18" s="106"/>
      <c r="G18" s="105">
        <f>ROUND(D18*F18,0)</f>
        <v>0</v>
      </c>
      <c r="H18" s="66">
        <v>43000</v>
      </c>
      <c r="I18" s="104" t="s">
        <v>19</v>
      </c>
      <c r="J18" s="103">
        <f>ROUNDDOWN(D18*H18,0)</f>
        <v>0</v>
      </c>
      <c r="K18" s="68" t="s">
        <v>20</v>
      </c>
      <c r="L18" s="102">
        <f>ROUNDDOWN(IF(G18&gt;=J18,J18,G18)/3,0)</f>
        <v>0</v>
      </c>
    </row>
    <row r="19" spans="1:12" ht="41.25" customHeight="1" thickTop="1" thickBot="1" x14ac:dyDescent="0.2">
      <c r="A19" s="216"/>
      <c r="B19" s="22" t="s">
        <v>36</v>
      </c>
      <c r="C19" s="23"/>
      <c r="D19" s="43"/>
      <c r="E19" s="44" t="s">
        <v>37</v>
      </c>
      <c r="F19" s="101"/>
      <c r="G19" s="100">
        <f>ROUND(D19*F19,0)</f>
        <v>0</v>
      </c>
      <c r="H19" s="24"/>
      <c r="I19" s="25"/>
      <c r="J19" s="99" t="s">
        <v>38</v>
      </c>
      <c r="K19" s="26" t="s">
        <v>20</v>
      </c>
      <c r="L19" s="98">
        <f>ROUNDDOWN(G19/3,0)</f>
        <v>0</v>
      </c>
    </row>
    <row r="20" spans="1:12" ht="41.25" customHeight="1" thickBot="1" x14ac:dyDescent="0.2">
      <c r="A20" s="203"/>
      <c r="B20" s="14" t="s">
        <v>39</v>
      </c>
      <c r="C20" s="15"/>
      <c r="D20" s="40"/>
      <c r="E20" s="182" t="s">
        <v>44</v>
      </c>
      <c r="F20" s="96"/>
      <c r="G20" s="95">
        <f>ROUND(D20*F20,0)</f>
        <v>0</v>
      </c>
      <c r="H20" s="94">
        <v>10000</v>
      </c>
      <c r="I20" s="93" t="s">
        <v>44</v>
      </c>
      <c r="J20" s="92">
        <f>ROUNDDOWN(D20*H20,0)</f>
        <v>0</v>
      </c>
      <c r="K20" s="20" t="s">
        <v>20</v>
      </c>
      <c r="L20" s="81">
        <f>ROUNDDOWN(IF(G20&gt;=J20,J20,G20)/3,0)</f>
        <v>0</v>
      </c>
    </row>
    <row r="21" spans="1:12" ht="41.25" customHeight="1" thickBot="1" x14ac:dyDescent="0.2">
      <c r="A21" s="195" t="s">
        <v>50</v>
      </c>
      <c r="B21" s="196"/>
      <c r="C21" s="196"/>
      <c r="D21" s="196"/>
      <c r="E21" s="196"/>
      <c r="F21" s="197"/>
      <c r="G21" s="91">
        <f>SUM(G4:G20)</f>
        <v>0</v>
      </c>
      <c r="H21" s="198" t="s">
        <v>51</v>
      </c>
      <c r="I21" s="199"/>
      <c r="J21" s="199"/>
      <c r="K21" s="200"/>
      <c r="L21" s="91">
        <f>SUM(L4:L20)</f>
        <v>0</v>
      </c>
    </row>
    <row r="22" spans="1:12" ht="41.25" customHeight="1" thickBot="1" x14ac:dyDescent="0.2">
      <c r="A22" s="90"/>
      <c r="C22" s="83"/>
      <c r="D22" s="179"/>
      <c r="E22" s="89"/>
      <c r="F22" s="180"/>
      <c r="G22" s="95"/>
      <c r="H22" s="88"/>
      <c r="I22" s="87"/>
      <c r="J22" s="86"/>
      <c r="K22" s="85" t="s">
        <v>43</v>
      </c>
      <c r="L22" s="84">
        <v>333333</v>
      </c>
    </row>
    <row r="23" spans="1:12" ht="41.25" customHeight="1" thickBot="1" x14ac:dyDescent="0.2">
      <c r="A23" s="183"/>
      <c r="B23" s="184"/>
      <c r="C23" s="184"/>
      <c r="D23" s="185"/>
      <c r="E23" s="186"/>
      <c r="F23" s="186"/>
      <c r="G23" s="181"/>
      <c r="H23" s="83"/>
      <c r="I23" s="83"/>
      <c r="J23" s="83"/>
      <c r="K23" s="82" t="s">
        <v>42</v>
      </c>
      <c r="L23" s="120">
        <f>ROUNDDOWN(IF(L21&gt;=L22,L22,L21),0)</f>
        <v>0</v>
      </c>
    </row>
    <row r="24" spans="1:12" ht="41.25" customHeight="1" x14ac:dyDescent="0.15">
      <c r="B24" s="2"/>
      <c r="C24" s="3"/>
      <c r="D24" s="3"/>
      <c r="E24" s="3"/>
      <c r="F24" s="32"/>
      <c r="G24" s="32"/>
      <c r="H24" s="33"/>
      <c r="I24" s="5"/>
      <c r="J24" s="34"/>
      <c r="K24" s="6"/>
      <c r="L24" s="35"/>
    </row>
    <row r="25" spans="1:12" ht="41.25" customHeight="1" x14ac:dyDescent="0.15">
      <c r="B25" s="2"/>
      <c r="C25" s="3"/>
      <c r="D25" s="3"/>
      <c r="E25" s="3"/>
      <c r="F25" s="34"/>
      <c r="G25" s="34"/>
      <c r="H25" s="33"/>
      <c r="I25" s="5"/>
      <c r="J25" s="37"/>
      <c r="K25" s="6"/>
      <c r="L25" s="36"/>
    </row>
    <row r="26" spans="1:12" ht="41.25" customHeight="1" x14ac:dyDescent="0.15">
      <c r="B26" s="2"/>
      <c r="C26" s="3"/>
      <c r="D26" s="3"/>
      <c r="E26" s="3"/>
      <c r="F26" s="34"/>
      <c r="G26" s="34"/>
      <c r="H26" s="1"/>
      <c r="J26" s="34"/>
      <c r="K26" s="6"/>
      <c r="L26" s="3"/>
    </row>
  </sheetData>
  <mergeCells count="17">
    <mergeCell ref="H21:K21"/>
    <mergeCell ref="A5:A7"/>
    <mergeCell ref="A2:A3"/>
    <mergeCell ref="B2:C3"/>
    <mergeCell ref="D2:F2"/>
    <mergeCell ref="H2:I2"/>
    <mergeCell ref="H3:I3"/>
    <mergeCell ref="K8:K9"/>
    <mergeCell ref="B10:B11"/>
    <mergeCell ref="K10:K12"/>
    <mergeCell ref="A19:A20"/>
    <mergeCell ref="A23:C23"/>
    <mergeCell ref="D23:F23"/>
    <mergeCell ref="A8:A15"/>
    <mergeCell ref="B8:B9"/>
    <mergeCell ref="A16:A18"/>
    <mergeCell ref="A21:F21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申請（二次検査） </vt:lpstr>
      <vt:lpstr>'別紙　申請（二次検査） '!Print_Area</vt:lpstr>
    </vt:vector>
  </TitlesOfParts>
  <Company>全石連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2015-04-23T01:06:46Z</cp:lastPrinted>
  <dcterms:created xsi:type="dcterms:W3CDTF">2004-04-14T07:42:06Z</dcterms:created>
  <dcterms:modified xsi:type="dcterms:W3CDTF">2016-09-12T07:48:29Z</dcterms:modified>
</cp:coreProperties>
</file>